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ЦяКнига"/>
  <mc:AlternateContent xmlns:mc="http://schemas.openxmlformats.org/markup-compatibility/2006">
    <mc:Choice Requires="x15">
      <x15ac:absPath xmlns:x15ac="http://schemas.microsoft.com/office/spreadsheetml/2010/11/ac" url="C:\Users\riabukhasa\Desktop\"/>
    </mc:Choice>
  </mc:AlternateContent>
  <xr:revisionPtr revIDLastSave="0" documentId="13_ncr:1_{B0681681-C958-4598-8BB2-F32163D045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38" r:id="rId1"/>
  </sheets>
  <externalReferences>
    <externalReference r:id="rId2"/>
  </externalReferences>
  <definedNames>
    <definedName name="_xlnm.Print_Titles" localSheetId="0">'2026'!$E:$E,'2026'!$3:$3</definedName>
    <definedName name="_xlnm.Print_Area" localSheetId="0">'2026'!$E$3:$F$55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38" l="1"/>
  <c r="H55" i="38"/>
  <c r="I55" i="38"/>
  <c r="F55" i="38"/>
  <c r="F74" i="38" l="1"/>
  <c r="F73" i="38"/>
  <c r="F62" i="38" l="1"/>
  <c r="F65" i="38"/>
  <c r="F72" i="38"/>
  <c r="F76" i="38" l="1"/>
  <c r="F61" i="38" l="1"/>
  <c r="F68" i="38"/>
  <c r="F58" i="38" l="1"/>
  <c r="F59" i="38"/>
</calcChain>
</file>

<file path=xl/sharedStrings.xml><?xml version="1.0" encoding="utf-8"?>
<sst xmlns="http://schemas.openxmlformats.org/spreadsheetml/2006/main" count="78" uniqueCount="75">
  <si>
    <t>ВСЬОГО</t>
  </si>
  <si>
    <t>П</t>
  </si>
  <si>
    <t xml:space="preserve">Реконструкція будівлі (термомодернізація) комунального закладу "Фізико-математична гімназія №17 Вінницької міської ради" по вул. О. Соловйова,2 в м. Вінниця </t>
  </si>
  <si>
    <t xml:space="preserve">Будівництво Вінницького регіонального клінічного лікувально-діагностичного центру серцево-судинної  патології по вул. Хмельницьке шосе в м. Вінниці    </t>
  </si>
  <si>
    <t xml:space="preserve">Реконструкція будівлі (термомодернізація) комунального закладу "Дошкільний навчальний заклад №21 Вінницької міської ради" по вул.Міліційна,8 в м. Вінниця        </t>
  </si>
  <si>
    <t>Надання дошкільної освіти</t>
  </si>
  <si>
    <t>Комунальний заклад "Дошкільний навчальний заклад № 21 Вінницької міської ради" по вул. Міліційна, 8  в м. Вінниці.</t>
  </si>
  <si>
    <t>Заходи із запобігання та наслідків надзвичайних ситуацій та наслідків стихійного лиха</t>
  </si>
  <si>
    <t xml:space="preserve">Нове будівництво споруди з влаштуванням флагштоку по вул. Маяковського/ вул. Замкова в м. Вінниці </t>
  </si>
  <si>
    <t>Надання загальної середньої освіти закладами загальної середньої освіти за рахунок коштів місцевого бюджету</t>
  </si>
  <si>
    <t>Субвенція міжнародний банк</t>
  </si>
  <si>
    <t>Залишк субвенції міжнародний банк</t>
  </si>
  <si>
    <t>Капітальний ремонт споруд цивільного захисту - укриттів комунальних закладів дошкільної освіти</t>
  </si>
  <si>
    <t>2-ЕГБ+ПРУ</t>
  </si>
  <si>
    <t>2 -рек+бомб</t>
  </si>
  <si>
    <t>2-ЕГБ+укр</t>
  </si>
  <si>
    <t>2-буд+укр</t>
  </si>
  <si>
    <t xml:space="preserve">Інші заходи, пов'язані з економічною діяльністю </t>
  </si>
  <si>
    <t>2-рек+укр</t>
  </si>
  <si>
    <t>2-рест+укр</t>
  </si>
  <si>
    <t>2-рек+рек</t>
  </si>
  <si>
    <t>3-рек+укр+ПРУ</t>
  </si>
  <si>
    <t xml:space="preserve">Нове будівництво автодорожнього шляхопроводу через залізничні колії (у створі вул. Академіка Янгеля та вул. Левка Лук'яненка) в м. Вінниці    </t>
  </si>
  <si>
    <t>Всього ПРУ</t>
  </si>
  <si>
    <t>Капітальний ремонт захисної споруди цивільного захисту по вул. 600-річчя, 19 в м. Вінниці (паспорт захисної споруди цивільного захисту №00209)</t>
  </si>
  <si>
    <t>кардіо-всього</t>
  </si>
  <si>
    <t>Нове будівництво захисної споруди цивільного захисту - сховище комунального некомерційного підприємства "Вінницький регіональний клінічний лікувально-діагностичний центр серцево-судинної паталогії" по вул. Хмельницьке шосе, 98-Б в м. Вінниця</t>
  </si>
  <si>
    <t>зміна-у квітні, у серпнні</t>
  </si>
  <si>
    <t>зміна назви-серпень</t>
  </si>
  <si>
    <t xml:space="preserve">Комунальнйи заклад "Вінницький ліцей №4" по вул. Гоголя, 18 у м. Вінниця </t>
  </si>
  <si>
    <t>Комунальнйи заклад "Гавришівський ліцей Вінницького району Вінницької області" по вул. Авгостюка Олега, 17 у с. Гавришівка</t>
  </si>
  <si>
    <t>Реконструкція будівлі (термомодернізація) комунального закладу "Вінницький ліцей №32" по вул. Героїв Нацгвардії, 40 в м. Вінниці (заходи з енергозбереження)</t>
  </si>
  <si>
    <t>Нове будівництво "фабрики-кухні" з улаштуванням захисної споруди цивільного захисту за адресою: Вінницька обл., м. Вінниця, вул. Хмельницьке шосе, 116</t>
  </si>
  <si>
    <t>Проектування, реставрація та охорона пам'яток культурної спадщини</t>
  </si>
  <si>
    <t>Реконструкція будівлі (термомодернізація) комунального закладу "Загальноосвітня школа І-ІІІ ступенів №21 Вінницької міської ради" по вул.600-річчя, 16 в м. Вінниці (заходи з енергозбереження)</t>
  </si>
  <si>
    <t>Реставрація будівлі комунального закладу - пам'ятка архітектури місцевого значення "Будинок синагоги (охор. №350-М)" по вул. Червонохрестівська, 11 в м. Вінниці (в т. ч. проєктні роботи)</t>
  </si>
  <si>
    <t>Реалізація проектів (заходів) з відновлення об'єктів житлового фонду, пошкоджених/знищених внаслідок збройної агресії, за рахунок коштів місцевих бюджетів</t>
  </si>
  <si>
    <t>Капітальний ремонт житлового будинку та господарської споруди по вул. Рильського, 3 в с. Писарівка Вінницької МТГ, пошкодженого внаслідок збройної агресії російської федерації</t>
  </si>
  <si>
    <t>Реконструкція харчоблоку комунального закладу "Вінницький ліцей №30" по вул. Стрілецька, 62 в м. Вінниця</t>
  </si>
  <si>
    <t>Реконструкція харчоблоку комунального закладу "Вінницький ліцей №31" по вул. Богдана Ступки, 13 в м. Вінниця</t>
  </si>
  <si>
    <t>Нове будівництво комунікаційного тунелю під дорожнім одягом вул. Левка Лук'яненка на відрізку від перехрестя з вул. Максима Шимка до перехрестя з вул. Миколи Зерова в м. Вінниці</t>
  </si>
  <si>
    <t>Реконструкція будівлі (термомодернізація) комунального закладу «Писарівський ліцей Вінницького району Вінницької області» в с. Писарівка по вул. Покровській, 68-Б (заходи з енергозбереження)</t>
  </si>
  <si>
    <t>Нове будівництво спортивно-реабілітаційного комплексу з улаштуванням споруди цивільного захисту по вул.Левка Лук’яненка, 18б, в м. Вінниці</t>
  </si>
  <si>
    <t>Капітальний ремонт харчоблоку та зони обідньої зали КЗ "Вінницький ліцей №19" по вул.Северина Наливайка, 17 в м.Вінниця</t>
  </si>
  <si>
    <t>Капітальний ремонт харчоблоку та зони обідньої зали КЗ "Вінницький ліцей №32" по вул.Героїв Нацгвардії, 40 в м.Вінниця</t>
  </si>
  <si>
    <t>Капітальний ремонт харчоблоку та зони обідньої зали КЗ "Вінницько-Хутірський ліцей" по вул. Незалежності, 54 в с. Вінницькі Хутори</t>
  </si>
  <si>
    <t>Капітальний ремонт нежитлових офісних приміщень з №1 по №10 та з №29 по №37 на цокольному поверсі багатоквартирного будинку (із заходами енергозбереження) по вул. Єрусалимка, 8 в м. Вінниці</t>
  </si>
  <si>
    <t>План видатків департаменту капітального будівництва на 2026 рік</t>
  </si>
  <si>
    <t>План на 2026 рік</t>
  </si>
  <si>
    <t>Всього</t>
  </si>
  <si>
    <t xml:space="preserve">Видатки споживання                      </t>
  </si>
  <si>
    <t>Видатки розвитку</t>
  </si>
  <si>
    <t>бюджет розвитку</t>
  </si>
  <si>
    <t>Загальний фонд</t>
  </si>
  <si>
    <t>Спеціальний фонд</t>
  </si>
  <si>
    <t>Керівництво і управління у відповідній сфері у містах (місті Києві), селищах, селах, територіальних громадах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</si>
  <si>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</si>
  <si>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</si>
  <si>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</si>
  <si>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</si>
  <si>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</si>
  <si>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</si>
  <si>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 xml:space="preserve">Реконструкція будівлі (термомодернізація) комунального закладу "Заклад дошкільної освіти № 29 Вінницької міської ради" по вул. Героїв Нацгвардії, 7 в м. Вінниці (заходи з енергозбереження) </t>
  </si>
  <si>
    <t>Реконструкція будівлі (термомодернізація) комунального закладу "Загальноосвітня школа I-III ступенів №8 Вінницької міської ради" по вул. В. Винниченка, 28 в м. Вінниця (заходи з енергозбереження)</t>
  </si>
  <si>
    <t>Реконструкція будівлі (термомодернізація) комунального закладу "Гуманітарна гімназія №1 ім. М.І. Пирогова Вінницької міської ради" по вул. Малиновського,7 в м. Вінниця (заходи з енергозбереження)</t>
  </si>
  <si>
    <t>Нове будівництво споруди цивільного захисту, протирадіаційне укриття комунального закладу "Дошкільний навчальний заклад № 23 Вінницької міської ради" по вул. Олександра Довженка, 3-А в м. Вінниці</t>
  </si>
  <si>
    <t>Нове будівництво споруди цивільного захисту, протирадіаційне укриття комунального закладу "Дошкільний навчальний заклад № 36 Вінницької міської ради" по вул. Київська, 124 в м. Вінниці</t>
  </si>
  <si>
    <t>Нове будівництво споруди цивільного захисту, протирадіаційне укриття комунального закладу "Заклад дошкільної освіти № 38 Вінницької міської ради" по вул. Барвиста, 6-А в м. Вінниці</t>
  </si>
  <si>
    <t>Реконструкція будівлі (термомодернізація) комунального закладу «Дошкільний навчальний заклад №74 Вінницької міської ради» по вул. Андрія Первозванного, 68 в м. Вінниці  (заходи з енергозбереження)</t>
  </si>
  <si>
    <t>Реконструкція будівлі (термомодернізація) комунального закладу «Вінницький ліцей №29» по вул. Київська, 149 в м. Вінниці (заходи з енергозбереження)</t>
  </si>
  <si>
    <t>Реконструкція будівлі (термомодернізація) комунального некомерційного підприємства «Вінницька міська клінічна лікарня швидкої медичної допомоги» по вул. Київська, 68 в м. Вінниці (заходи з енергозбереження)</t>
  </si>
  <si>
    <t>Реконструкція будівлі (термомодернізація) комунального некомерційного підприємства «Центр первинної медико-санітарної допомоги №5 м. Вінниці»  по вул. Замостянська, 49 в м. Вінниці (заходи з енергозбереження)</t>
  </si>
  <si>
    <t>Реконструкція комплексу будівель КНП "ВМКЛ "Центр матері та дитини" з заходами енергозбереження та улаштуванням протирадіаційного укриття по просп. Коцюбинського, 50 у м. Вінниці</t>
  </si>
  <si>
    <t>Реконструкція приміщення вестибюля (підготовка до опалювального сезону) будівлі закладу культури "Міський палац мистецтв"  по вул. Стрілецька, 44 в м. Вінниці</t>
  </si>
  <si>
    <r>
      <t xml:space="preserve">Капітальний ремонт покрівель (підготовка до опалювального сезону та </t>
    </r>
    <r>
      <rPr>
        <b/>
        <sz val="9"/>
        <rFont val="Times New Roman"/>
        <family val="1"/>
        <charset val="204"/>
      </rPr>
      <t>заходи з енергозбереження) будівель комунальних закладів загальної середньої освіти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</si>
</sst>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_-* #,##0.00\ _₴_-;\-* #,##0.00\ _₴_-;_-* &quot;-&quot;??\ _₴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5" fillId="2" borderId="2" xfId="0" applyFont="1" applyFill="1" applyBorder="1" applyAlignment="1">
      <alignment wrapText="1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/>
    <xf numFmtId="164" fontId="4" fillId="2" borderId="1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wrapText="1"/>
    </xf>
    <xf numFmtId="164" fontId="3" fillId="2" borderId="0" xfId="0" applyNumberFormat="1" applyFont="1" applyFill="1"/>
    <xf numFmtId="165" fontId="3" fillId="2" borderId="0" xfId="0" applyNumberFormat="1" applyFont="1" applyFill="1"/>
    <xf numFmtId="0" fontId="4" fillId="2" borderId="2" xfId="0" applyFont="1" applyFill="1" applyBorder="1" applyAlignment="1">
      <alignment horizontal="center" vertical="top" wrapText="1"/>
    </xf>
    <xf numFmtId="164" fontId="4" fillId="4" borderId="2" xfId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center"/>
    </xf>
    <xf numFmtId="164" fontId="4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/>
    </xf>
    <xf numFmtId="164" fontId="9" fillId="4" borderId="2" xfId="0" applyNumberFormat="1" applyFont="1" applyFill="1" applyBorder="1"/>
    <xf numFmtId="164" fontId="11" fillId="2" borderId="1" xfId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wrapText="1"/>
    </xf>
    <xf numFmtId="0" fontId="12" fillId="2" borderId="2" xfId="0" applyFont="1" applyFill="1" applyBorder="1" applyAlignment="1">
      <alignment wrapText="1"/>
    </xf>
    <xf numFmtId="0" fontId="10" fillId="2" borderId="2" xfId="3" applyFont="1" applyFill="1" applyBorder="1" applyAlignment="1">
      <alignment vertical="center" wrapText="1"/>
    </xf>
    <xf numFmtId="0" fontId="10" fillId="2" borderId="1" xfId="0" applyFont="1" applyFill="1" applyBorder="1" applyAlignment="1">
      <alignment wrapText="1"/>
    </xf>
    <xf numFmtId="0" fontId="10" fillId="2" borderId="2" xfId="2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5" fillId="2" borderId="0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textRotation="90" wrapText="1"/>
    </xf>
    <xf numFmtId="0" fontId="6" fillId="5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center" vertical="center" textRotation="90" wrapText="1"/>
    </xf>
    <xf numFmtId="164" fontId="5" fillId="2" borderId="2" xfId="1" applyFont="1" applyFill="1" applyBorder="1" applyAlignment="1">
      <alignment wrapText="1"/>
    </xf>
    <xf numFmtId="164" fontId="5" fillId="2" borderId="0" xfId="1" applyFont="1" applyFill="1" applyBorder="1" applyAlignment="1">
      <alignment horizontal="center" vertical="center" wrapText="1"/>
    </xf>
    <xf numFmtId="164" fontId="5" fillId="2" borderId="0" xfId="1" applyFont="1" applyFill="1" applyBorder="1" applyAlignment="1">
      <alignment wrapText="1"/>
    </xf>
    <xf numFmtId="165" fontId="13" fillId="2" borderId="0" xfId="0" applyNumberFormat="1" applyFont="1" applyFill="1"/>
    <xf numFmtId="0" fontId="17" fillId="2" borderId="2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</cellXfs>
  <cellStyles count="5">
    <cellStyle name="Звичайний" xfId="0" builtinId="0"/>
    <cellStyle name="Звичайний 2" xfId="2" xr:uid="{00000000-0005-0000-0000-000001000000}"/>
    <cellStyle name="Звичайний 4 2 11" xfId="3" xr:uid="{00000000-0005-0000-0000-000002000000}"/>
    <cellStyle name="Звичайний 4 2 11 3" xfId="4" xr:uid="{00000000-0005-0000-0000-000003000000}"/>
    <cellStyle name="Фінансовий" xfId="1" builtinId="3"/>
  </cellStyles>
  <dxfs count="0"/>
  <tableStyles count="0" defaultTableStyle="TableStyleMedium2" defaultPivotStyle="PivotStyleLight16"/>
  <colors>
    <mruColors>
      <color rgb="FFFFFFCC"/>
      <color rgb="FFFF99FF"/>
      <color rgb="FFC0C0C0"/>
      <color rgb="FFFFFF66"/>
      <color rgb="FFFF66FF"/>
      <color rgb="FFFF7C80"/>
      <color rgb="FFFF66CC"/>
      <color rgb="FFFF6699"/>
      <color rgb="FFCC99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VETA\&#1042;&#1048;&#1050;&#1054;&#1053;&#1040;&#1053;&#1053;&#1071;\08-&#1089;&#1077;&#1088;&#1087;&#1077;&#1085;&#110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8-серп"/>
      <sheetName val="07-лип-незавеш.виведена"/>
      <sheetName val="06-черв"/>
      <sheetName val="05-трав"/>
      <sheetName val="04-квіт"/>
      <sheetName val="03-бер"/>
      <sheetName val="02-лют-незав.2022 ми+бух"/>
      <sheetName val="01-січ"/>
      <sheetName val="2022 рік"/>
    </sheetNames>
    <sheetDataSet>
      <sheetData sheetId="0" refreshError="1">
        <row r="3968">
          <cell r="U3968">
            <v>941802896.63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5E38F-C3A9-49E3-8F7F-5AC601DDF9B2}">
  <dimension ref="A1:M76"/>
  <sheetViews>
    <sheetView tabSelected="1" topLeftCell="C1" zoomScaleNormal="100" workbookViewId="0">
      <selection activeCell="F27" sqref="F27"/>
    </sheetView>
  </sheetViews>
  <sheetFormatPr defaultRowHeight="15" x14ac:dyDescent="0.25"/>
  <cols>
    <col min="1" max="1" width="3.5703125" style="2" hidden="1" customWidth="1"/>
    <col min="2" max="2" width="4" style="25" hidden="1" customWidth="1"/>
    <col min="3" max="3" width="3.42578125" style="25" customWidth="1"/>
    <col min="4" max="4" width="3.140625" style="26" customWidth="1"/>
    <col min="5" max="5" width="60.42578125" style="27" customWidth="1"/>
    <col min="6" max="6" width="24.140625" style="3" customWidth="1"/>
    <col min="7" max="7" width="19" style="27" customWidth="1"/>
    <col min="8" max="8" width="18.7109375" style="27" customWidth="1"/>
    <col min="9" max="9" width="19.140625" style="27" customWidth="1"/>
    <col min="10" max="13" width="13.85546875" style="27" customWidth="1"/>
    <col min="14" max="16384" width="9.140625" style="27"/>
  </cols>
  <sheetData>
    <row r="1" spans="1:9" ht="31.5" customHeight="1" x14ac:dyDescent="0.25">
      <c r="E1" s="13" t="s">
        <v>47</v>
      </c>
      <c r="F1" s="13"/>
      <c r="G1" s="13"/>
      <c r="H1" s="13"/>
      <c r="I1" s="13"/>
    </row>
    <row r="2" spans="1:9" ht="1.5" customHeight="1" x14ac:dyDescent="0.25"/>
    <row r="3" spans="1:9" s="29" customFormat="1" ht="16.5" customHeight="1" x14ac:dyDescent="0.2">
      <c r="A3" s="2"/>
      <c r="B3" s="25"/>
      <c r="C3" s="25"/>
      <c r="D3" s="28"/>
      <c r="E3" s="10" t="s">
        <v>48</v>
      </c>
      <c r="F3" s="46" t="s">
        <v>49</v>
      </c>
      <c r="G3" s="12" t="s">
        <v>53</v>
      </c>
      <c r="H3" s="12"/>
      <c r="I3" s="8" t="s">
        <v>54</v>
      </c>
    </row>
    <row r="4" spans="1:9" s="29" customFormat="1" ht="18.75" customHeight="1" x14ac:dyDescent="0.2">
      <c r="A4" s="2"/>
      <c r="B4" s="25"/>
      <c r="C4" s="25"/>
      <c r="D4" s="28"/>
      <c r="E4" s="11"/>
      <c r="F4" s="47"/>
      <c r="G4" s="8" t="s">
        <v>50</v>
      </c>
      <c r="H4" s="8" t="s">
        <v>51</v>
      </c>
      <c r="I4" s="8" t="s">
        <v>52</v>
      </c>
    </row>
    <row r="5" spans="1:9" s="29" customFormat="1" ht="30" customHeight="1" x14ac:dyDescent="0.2">
      <c r="A5" s="2"/>
      <c r="B5" s="25"/>
      <c r="C5" s="25"/>
      <c r="D5" s="28"/>
      <c r="E5" s="15" t="s">
        <v>55</v>
      </c>
      <c r="F5" s="9">
        <v>16452800</v>
      </c>
      <c r="G5" s="9">
        <v>16452800</v>
      </c>
      <c r="H5" s="9"/>
      <c r="I5" s="9"/>
    </row>
    <row r="6" spans="1:9" s="31" customFormat="1" ht="40.5" customHeight="1" x14ac:dyDescent="0.2">
      <c r="A6" s="2"/>
      <c r="B6" s="25"/>
      <c r="C6" s="25"/>
      <c r="D6" s="30"/>
      <c r="E6" s="15" t="s">
        <v>57</v>
      </c>
      <c r="F6" s="14">
        <v>15200000</v>
      </c>
      <c r="G6" s="14"/>
      <c r="H6" s="14"/>
      <c r="I6" s="14">
        <v>15200000</v>
      </c>
    </row>
    <row r="7" spans="1:9" s="3" customFormat="1" ht="39.75" customHeight="1" x14ac:dyDescent="0.25">
      <c r="A7" s="2">
        <v>14</v>
      </c>
      <c r="B7" s="25"/>
      <c r="C7" s="25"/>
      <c r="D7" s="32"/>
      <c r="E7" s="20" t="s">
        <v>22</v>
      </c>
      <c r="F7" s="19">
        <v>14780000</v>
      </c>
      <c r="G7" s="19"/>
      <c r="H7" s="19"/>
      <c r="I7" s="19">
        <v>14780000</v>
      </c>
    </row>
    <row r="8" spans="1:9" s="3" customFormat="1" ht="51.75" customHeight="1" x14ac:dyDescent="0.25">
      <c r="A8" s="2"/>
      <c r="B8" s="25"/>
      <c r="C8" s="25"/>
      <c r="D8" s="32"/>
      <c r="E8" s="23" t="s">
        <v>40</v>
      </c>
      <c r="F8" s="19">
        <v>420000</v>
      </c>
      <c r="G8" s="19"/>
      <c r="H8" s="19"/>
      <c r="I8" s="19">
        <v>420000</v>
      </c>
    </row>
    <row r="9" spans="1:9" s="31" customFormat="1" ht="29.25" customHeight="1" x14ac:dyDescent="0.2">
      <c r="A9" s="2"/>
      <c r="B9" s="25"/>
      <c r="C9" s="25"/>
      <c r="D9" s="33"/>
      <c r="E9" s="15" t="s">
        <v>56</v>
      </c>
      <c r="F9" s="14">
        <v>128015195</v>
      </c>
      <c r="G9" s="14"/>
      <c r="H9" s="14"/>
      <c r="I9" s="14">
        <v>128015195</v>
      </c>
    </row>
    <row r="10" spans="1:9" s="3" customFormat="1" ht="38.25" customHeight="1" x14ac:dyDescent="0.25">
      <c r="A10" s="2">
        <v>60</v>
      </c>
      <c r="B10" s="25"/>
      <c r="C10" s="25"/>
      <c r="D10" s="32"/>
      <c r="E10" s="23" t="s">
        <v>32</v>
      </c>
      <c r="F10" s="19">
        <v>10000000</v>
      </c>
      <c r="G10" s="19"/>
      <c r="H10" s="19"/>
      <c r="I10" s="19">
        <v>10000000</v>
      </c>
    </row>
    <row r="11" spans="1:9" ht="39" customHeight="1" x14ac:dyDescent="0.25">
      <c r="B11" s="25" t="s">
        <v>16</v>
      </c>
      <c r="D11" s="34"/>
      <c r="E11" s="20" t="s">
        <v>38</v>
      </c>
      <c r="F11" s="19">
        <v>1100000</v>
      </c>
      <c r="G11" s="19"/>
      <c r="H11" s="19"/>
      <c r="I11" s="19">
        <v>1100000</v>
      </c>
    </row>
    <row r="12" spans="1:9" s="3" customFormat="1" ht="33" customHeight="1" x14ac:dyDescent="0.25">
      <c r="A12" s="2">
        <v>114</v>
      </c>
      <c r="B12" s="25"/>
      <c r="C12" s="25"/>
      <c r="D12" s="32"/>
      <c r="E12" s="20" t="s">
        <v>39</v>
      </c>
      <c r="F12" s="19">
        <v>1100000</v>
      </c>
      <c r="G12" s="19"/>
      <c r="H12" s="19"/>
      <c r="I12" s="19">
        <v>1100000</v>
      </c>
    </row>
    <row r="13" spans="1:9" s="3" customFormat="1" ht="35.25" customHeight="1" x14ac:dyDescent="0.25">
      <c r="A13" s="2"/>
      <c r="B13" s="35"/>
      <c r="C13" s="35"/>
      <c r="D13" s="32"/>
      <c r="E13" s="20" t="s">
        <v>43</v>
      </c>
      <c r="F13" s="19">
        <v>800000</v>
      </c>
      <c r="G13" s="19"/>
      <c r="H13" s="19"/>
      <c r="I13" s="19">
        <v>800000</v>
      </c>
    </row>
    <row r="14" spans="1:9" s="3" customFormat="1" ht="35.25" customHeight="1" x14ac:dyDescent="0.25">
      <c r="A14" s="2"/>
      <c r="B14" s="35"/>
      <c r="C14" s="35"/>
      <c r="D14" s="32"/>
      <c r="E14" s="20" t="s">
        <v>44</v>
      </c>
      <c r="F14" s="19">
        <v>800000</v>
      </c>
      <c r="G14" s="19"/>
      <c r="H14" s="19"/>
      <c r="I14" s="19">
        <v>800000</v>
      </c>
    </row>
    <row r="15" spans="1:9" s="3" customFormat="1" ht="34.5" customHeight="1" x14ac:dyDescent="0.25">
      <c r="A15" s="2"/>
      <c r="B15" s="25"/>
      <c r="C15" s="25"/>
      <c r="D15" s="32"/>
      <c r="E15" s="24" t="s">
        <v>45</v>
      </c>
      <c r="F15" s="19">
        <v>800000</v>
      </c>
      <c r="G15" s="19"/>
      <c r="H15" s="19"/>
      <c r="I15" s="19">
        <v>800000</v>
      </c>
    </row>
    <row r="16" spans="1:9" s="3" customFormat="1" ht="44.25" customHeight="1" x14ac:dyDescent="0.25">
      <c r="A16" s="2" t="s">
        <v>1</v>
      </c>
      <c r="B16" s="25"/>
      <c r="C16" s="25"/>
      <c r="D16" s="32"/>
      <c r="E16" s="20" t="s">
        <v>62</v>
      </c>
      <c r="F16" s="19">
        <v>3958479</v>
      </c>
      <c r="G16" s="19"/>
      <c r="H16" s="19"/>
      <c r="I16" s="19">
        <v>3958479</v>
      </c>
    </row>
    <row r="17" spans="1:9" s="3" customFormat="1" ht="45" customHeight="1" x14ac:dyDescent="0.25">
      <c r="A17" s="2"/>
      <c r="B17" s="36" t="s">
        <v>28</v>
      </c>
      <c r="C17" s="36"/>
      <c r="D17" s="32"/>
      <c r="E17" s="20" t="s">
        <v>63</v>
      </c>
      <c r="F17" s="19">
        <v>1082910</v>
      </c>
      <c r="G17" s="19"/>
      <c r="H17" s="19"/>
      <c r="I17" s="19">
        <v>1082910</v>
      </c>
    </row>
    <row r="18" spans="1:9" s="3" customFormat="1" ht="49.5" customHeight="1" x14ac:dyDescent="0.25">
      <c r="A18" s="2">
        <v>130</v>
      </c>
      <c r="B18" s="25" t="s">
        <v>20</v>
      </c>
      <c r="C18" s="25"/>
      <c r="D18" s="34"/>
      <c r="E18" s="20" t="s">
        <v>31</v>
      </c>
      <c r="F18" s="19">
        <v>20000000</v>
      </c>
      <c r="G18" s="19"/>
      <c r="H18" s="19"/>
      <c r="I18" s="19">
        <v>20000000</v>
      </c>
    </row>
    <row r="19" spans="1:9" s="3" customFormat="1" ht="46.5" customHeight="1" x14ac:dyDescent="0.25">
      <c r="A19" s="2">
        <v>72</v>
      </c>
      <c r="B19" s="25" t="s">
        <v>18</v>
      </c>
      <c r="C19" s="25"/>
      <c r="D19" s="32"/>
      <c r="E19" s="20" t="s">
        <v>4</v>
      </c>
      <c r="F19" s="19">
        <v>1242681</v>
      </c>
      <c r="G19" s="19"/>
      <c r="H19" s="19"/>
      <c r="I19" s="19">
        <v>1242681</v>
      </c>
    </row>
    <row r="20" spans="1:9" s="3" customFormat="1" ht="41.25" customHeight="1" x14ac:dyDescent="0.25">
      <c r="A20" s="2"/>
      <c r="B20" s="25"/>
      <c r="C20" s="25"/>
      <c r="D20" s="32"/>
      <c r="E20" s="20" t="s">
        <v>34</v>
      </c>
      <c r="F20" s="19">
        <v>15000000</v>
      </c>
      <c r="G20" s="19"/>
      <c r="H20" s="19"/>
      <c r="I20" s="19">
        <v>15000000</v>
      </c>
    </row>
    <row r="21" spans="1:9" s="3" customFormat="1" ht="43.5" customHeight="1" x14ac:dyDescent="0.25">
      <c r="A21" s="2">
        <v>129</v>
      </c>
      <c r="B21" s="36" t="s">
        <v>28</v>
      </c>
      <c r="C21" s="36"/>
      <c r="D21" s="34"/>
      <c r="E21" s="20" t="s">
        <v>64</v>
      </c>
      <c r="F21" s="19">
        <v>577272</v>
      </c>
      <c r="G21" s="19"/>
      <c r="H21" s="19"/>
      <c r="I21" s="19">
        <v>577272</v>
      </c>
    </row>
    <row r="22" spans="1:9" s="3" customFormat="1" ht="39" x14ac:dyDescent="0.25">
      <c r="A22" s="2">
        <v>96</v>
      </c>
      <c r="B22" s="25"/>
      <c r="C22" s="25"/>
      <c r="D22" s="34"/>
      <c r="E22" s="20" t="s">
        <v>2</v>
      </c>
      <c r="F22" s="19">
        <v>1000000</v>
      </c>
      <c r="G22" s="19"/>
      <c r="H22" s="19"/>
      <c r="I22" s="19">
        <v>1000000</v>
      </c>
    </row>
    <row r="23" spans="1:9" s="3" customFormat="1" ht="40.5" customHeight="1" x14ac:dyDescent="0.25">
      <c r="A23" s="2"/>
      <c r="B23" s="25"/>
      <c r="C23" s="25"/>
      <c r="D23" s="32"/>
      <c r="E23" s="20" t="s">
        <v>41</v>
      </c>
      <c r="F23" s="19">
        <v>400000</v>
      </c>
      <c r="G23" s="19"/>
      <c r="H23" s="19"/>
      <c r="I23" s="19">
        <v>400000</v>
      </c>
    </row>
    <row r="24" spans="1:9" s="3" customFormat="1" ht="43.5" customHeight="1" x14ac:dyDescent="0.25">
      <c r="A24" s="2"/>
      <c r="B24" s="25" t="s">
        <v>21</v>
      </c>
      <c r="C24" s="25"/>
      <c r="D24" s="32"/>
      <c r="E24" s="20" t="s">
        <v>65</v>
      </c>
      <c r="F24" s="19">
        <v>26227329</v>
      </c>
      <c r="G24" s="19"/>
      <c r="H24" s="19"/>
      <c r="I24" s="19">
        <v>26227329</v>
      </c>
    </row>
    <row r="25" spans="1:9" s="3" customFormat="1" ht="50.25" customHeight="1" x14ac:dyDescent="0.25">
      <c r="A25" s="2"/>
      <c r="B25" s="25"/>
      <c r="C25" s="25"/>
      <c r="D25" s="32"/>
      <c r="E25" s="20" t="s">
        <v>66</v>
      </c>
      <c r="F25" s="19">
        <v>6735059</v>
      </c>
      <c r="G25" s="19"/>
      <c r="H25" s="19"/>
      <c r="I25" s="19">
        <v>6735059</v>
      </c>
    </row>
    <row r="26" spans="1:9" s="3" customFormat="1" ht="42" customHeight="1" x14ac:dyDescent="0.25">
      <c r="A26" s="2"/>
      <c r="B26" s="25" t="s">
        <v>13</v>
      </c>
      <c r="C26" s="25"/>
      <c r="D26" s="32"/>
      <c r="E26" s="20" t="s">
        <v>67</v>
      </c>
      <c r="F26" s="19">
        <v>19798596</v>
      </c>
      <c r="G26" s="19"/>
      <c r="H26" s="19"/>
      <c r="I26" s="19">
        <v>19798596</v>
      </c>
    </row>
    <row r="27" spans="1:9" s="3" customFormat="1" ht="48.75" customHeight="1" x14ac:dyDescent="0.25">
      <c r="A27" s="2"/>
      <c r="B27" s="25" t="s">
        <v>15</v>
      </c>
      <c r="C27" s="25"/>
      <c r="D27" s="32"/>
      <c r="E27" s="20" t="s">
        <v>68</v>
      </c>
      <c r="F27" s="19">
        <v>12392869</v>
      </c>
      <c r="G27" s="19"/>
      <c r="H27" s="19"/>
      <c r="I27" s="19">
        <v>12392869</v>
      </c>
    </row>
    <row r="28" spans="1:9" s="3" customFormat="1" ht="45" customHeight="1" x14ac:dyDescent="0.25">
      <c r="A28" s="2"/>
      <c r="B28" s="25" t="s">
        <v>15</v>
      </c>
      <c r="C28" s="25"/>
      <c r="D28" s="32"/>
      <c r="E28" s="20" t="s">
        <v>69</v>
      </c>
      <c r="F28" s="19">
        <v>5000000</v>
      </c>
      <c r="G28" s="19"/>
      <c r="H28" s="19"/>
      <c r="I28" s="19">
        <v>5000000</v>
      </c>
    </row>
    <row r="29" spans="1:9" s="31" customFormat="1" ht="27.75" customHeight="1" x14ac:dyDescent="0.2">
      <c r="A29" s="2"/>
      <c r="B29" s="25"/>
      <c r="C29" s="25"/>
      <c r="D29" s="30"/>
      <c r="E29" s="15" t="s">
        <v>58</v>
      </c>
      <c r="F29" s="14">
        <v>102000000</v>
      </c>
      <c r="G29" s="14"/>
      <c r="H29" s="14"/>
      <c r="I29" s="14">
        <v>102000000</v>
      </c>
    </row>
    <row r="30" spans="1:9" s="3" customFormat="1" ht="47.25" customHeight="1" x14ac:dyDescent="0.25">
      <c r="A30" s="2">
        <v>27</v>
      </c>
      <c r="B30" s="25" t="s">
        <v>14</v>
      </c>
      <c r="C30" s="25"/>
      <c r="D30" s="32"/>
      <c r="E30" s="20" t="s">
        <v>70</v>
      </c>
      <c r="F30" s="19">
        <v>17000000</v>
      </c>
      <c r="G30" s="19"/>
      <c r="H30" s="19"/>
      <c r="I30" s="19">
        <v>17000000</v>
      </c>
    </row>
    <row r="31" spans="1:9" s="3" customFormat="1" ht="57.75" customHeight="1" x14ac:dyDescent="0.25">
      <c r="A31" s="2">
        <v>28</v>
      </c>
      <c r="B31" s="25"/>
      <c r="C31" s="25"/>
      <c r="D31" s="32"/>
      <c r="E31" s="20" t="s">
        <v>71</v>
      </c>
      <c r="F31" s="19">
        <v>20000000</v>
      </c>
      <c r="G31" s="19"/>
      <c r="H31" s="19"/>
      <c r="I31" s="19">
        <v>20000000</v>
      </c>
    </row>
    <row r="32" spans="1:9" s="3" customFormat="1" ht="41.25" customHeight="1" x14ac:dyDescent="0.25">
      <c r="A32" s="2"/>
      <c r="B32" s="37" t="s">
        <v>27</v>
      </c>
      <c r="C32" s="25"/>
      <c r="D32" s="32"/>
      <c r="E32" s="23" t="s">
        <v>72</v>
      </c>
      <c r="F32" s="19">
        <v>45000000</v>
      </c>
      <c r="G32" s="19"/>
      <c r="H32" s="19"/>
      <c r="I32" s="19">
        <v>45000000</v>
      </c>
    </row>
    <row r="33" spans="1:9" s="3" customFormat="1" ht="53.25" customHeight="1" x14ac:dyDescent="0.25">
      <c r="A33" s="2"/>
      <c r="B33" s="25"/>
      <c r="C33" s="25"/>
      <c r="D33" s="32"/>
      <c r="E33" s="23" t="s">
        <v>26</v>
      </c>
      <c r="F33" s="19">
        <v>20000000</v>
      </c>
      <c r="G33" s="19"/>
      <c r="H33" s="19"/>
      <c r="I33" s="19">
        <v>20000000</v>
      </c>
    </row>
    <row r="34" spans="1:9" s="3" customFormat="1" ht="39" customHeight="1" x14ac:dyDescent="0.25">
      <c r="A34" s="2"/>
      <c r="B34" s="25"/>
      <c r="C34" s="25"/>
      <c r="D34" s="32"/>
      <c r="E34" s="15" t="s">
        <v>59</v>
      </c>
      <c r="F34" s="14">
        <v>8500000</v>
      </c>
      <c r="G34" s="14"/>
      <c r="H34" s="14"/>
      <c r="I34" s="14">
        <v>8500000</v>
      </c>
    </row>
    <row r="35" spans="1:9" s="3" customFormat="1" ht="36" customHeight="1" x14ac:dyDescent="0.25">
      <c r="A35" s="2">
        <v>64</v>
      </c>
      <c r="B35" s="25"/>
      <c r="C35" s="25"/>
      <c r="D35" s="34"/>
      <c r="E35" s="22" t="s">
        <v>42</v>
      </c>
      <c r="F35" s="19">
        <v>8500000</v>
      </c>
      <c r="G35" s="19"/>
      <c r="H35" s="19"/>
      <c r="I35" s="19">
        <v>8500000</v>
      </c>
    </row>
    <row r="36" spans="1:9" s="31" customFormat="1" ht="38.25" customHeight="1" x14ac:dyDescent="0.2">
      <c r="A36" s="2"/>
      <c r="B36" s="25"/>
      <c r="C36" s="25"/>
      <c r="D36" s="30"/>
      <c r="E36" s="15" t="s">
        <v>60</v>
      </c>
      <c r="F36" s="14">
        <v>583823</v>
      </c>
      <c r="G36" s="14"/>
      <c r="H36" s="14"/>
      <c r="I36" s="14">
        <v>583823</v>
      </c>
    </row>
    <row r="37" spans="1:9" s="3" customFormat="1" ht="26.25" customHeight="1" x14ac:dyDescent="0.25">
      <c r="A37" s="2">
        <v>139</v>
      </c>
      <c r="B37" s="25"/>
      <c r="C37" s="25"/>
      <c r="D37" s="34"/>
      <c r="E37" s="20" t="s">
        <v>8</v>
      </c>
      <c r="F37" s="19">
        <v>583823</v>
      </c>
      <c r="G37" s="19"/>
      <c r="H37" s="19"/>
      <c r="I37" s="19">
        <v>583823</v>
      </c>
    </row>
    <row r="38" spans="1:9" s="3" customFormat="1" ht="31.5" customHeight="1" x14ac:dyDescent="0.25">
      <c r="A38" s="2"/>
      <c r="B38" s="25"/>
      <c r="C38" s="25"/>
      <c r="D38" s="32"/>
      <c r="E38" s="16" t="s">
        <v>33</v>
      </c>
      <c r="F38" s="14">
        <v>400000</v>
      </c>
      <c r="G38" s="14"/>
      <c r="H38" s="14">
        <v>400000</v>
      </c>
      <c r="I38" s="14"/>
    </row>
    <row r="39" spans="1:9" ht="45" customHeight="1" x14ac:dyDescent="0.25">
      <c r="A39" s="2">
        <v>127</v>
      </c>
      <c r="B39" s="25" t="s">
        <v>19</v>
      </c>
      <c r="E39" s="20" t="s">
        <v>35</v>
      </c>
      <c r="F39" s="19">
        <v>400000</v>
      </c>
      <c r="G39" s="19"/>
      <c r="H39" s="19">
        <v>400000</v>
      </c>
      <c r="I39" s="19"/>
    </row>
    <row r="40" spans="1:9" ht="39.75" customHeight="1" x14ac:dyDescent="0.25">
      <c r="E40" s="16" t="s">
        <v>61</v>
      </c>
      <c r="F40" s="14">
        <v>2460519</v>
      </c>
      <c r="G40" s="14"/>
      <c r="H40" s="14"/>
      <c r="I40" s="14">
        <v>2460519</v>
      </c>
    </row>
    <row r="41" spans="1:9" ht="42.75" customHeight="1" x14ac:dyDescent="0.25">
      <c r="E41" s="20" t="s">
        <v>73</v>
      </c>
      <c r="F41" s="19">
        <v>2460519</v>
      </c>
      <c r="G41" s="19"/>
      <c r="H41" s="19"/>
      <c r="I41" s="19">
        <v>2460519</v>
      </c>
    </row>
    <row r="42" spans="1:9" s="3" customFormat="1" ht="29.25" customHeight="1" x14ac:dyDescent="0.25">
      <c r="A42" s="2"/>
      <c r="B42" s="25"/>
      <c r="C42" s="25"/>
      <c r="D42" s="32"/>
      <c r="E42" s="16" t="s">
        <v>5</v>
      </c>
      <c r="F42" s="14">
        <v>118609</v>
      </c>
      <c r="G42" s="14"/>
      <c r="H42" s="14">
        <v>118609</v>
      </c>
      <c r="I42" s="14"/>
    </row>
    <row r="43" spans="1:9" s="3" customFormat="1" ht="28.5" customHeight="1" x14ac:dyDescent="0.25">
      <c r="A43" s="2"/>
      <c r="B43" s="25"/>
      <c r="C43" s="25"/>
      <c r="D43" s="32"/>
      <c r="E43" s="38" t="s">
        <v>12</v>
      </c>
      <c r="F43" s="4">
        <v>118609</v>
      </c>
      <c r="G43" s="4"/>
      <c r="H43" s="4">
        <v>118609</v>
      </c>
      <c r="I43" s="4"/>
    </row>
    <row r="44" spans="1:9" s="3" customFormat="1" ht="34.5" customHeight="1" x14ac:dyDescent="0.25">
      <c r="A44" s="2"/>
      <c r="B44" s="25" t="s">
        <v>18</v>
      </c>
      <c r="C44" s="25"/>
      <c r="D44" s="32"/>
      <c r="E44" s="20" t="s">
        <v>6</v>
      </c>
      <c r="F44" s="19">
        <v>118609</v>
      </c>
      <c r="G44" s="19"/>
      <c r="H44" s="19">
        <v>118609</v>
      </c>
      <c r="I44" s="19"/>
    </row>
    <row r="45" spans="1:9" s="3" customFormat="1" ht="48.75" customHeight="1" x14ac:dyDescent="0.25">
      <c r="A45" s="2"/>
      <c r="B45" s="25"/>
      <c r="C45" s="25"/>
      <c r="D45" s="32"/>
      <c r="E45" s="16" t="s">
        <v>9</v>
      </c>
      <c r="F45" s="9">
        <v>8486252</v>
      </c>
      <c r="G45" s="9"/>
      <c r="H45" s="9">
        <v>8486252</v>
      </c>
      <c r="I45" s="9"/>
    </row>
    <row r="46" spans="1:9" s="3" customFormat="1" ht="40.5" customHeight="1" x14ac:dyDescent="0.25">
      <c r="A46" s="2"/>
      <c r="B46" s="25"/>
      <c r="C46" s="25"/>
      <c r="D46" s="32"/>
      <c r="E46" s="38" t="s">
        <v>74</v>
      </c>
      <c r="F46" s="4">
        <v>8486252</v>
      </c>
      <c r="G46" s="4"/>
      <c r="H46" s="4">
        <v>8486252</v>
      </c>
      <c r="I46" s="4"/>
    </row>
    <row r="47" spans="1:9" ht="32.25" customHeight="1" x14ac:dyDescent="0.25">
      <c r="E47" s="20" t="s">
        <v>29</v>
      </c>
      <c r="F47" s="19">
        <v>7068616</v>
      </c>
      <c r="G47" s="19"/>
      <c r="H47" s="19">
        <v>7068616</v>
      </c>
      <c r="I47" s="19"/>
    </row>
    <row r="48" spans="1:9" ht="30" customHeight="1" x14ac:dyDescent="0.25">
      <c r="E48" s="20" t="s">
        <v>30</v>
      </c>
      <c r="F48" s="19">
        <v>1417636</v>
      </c>
      <c r="G48" s="19"/>
      <c r="H48" s="19">
        <v>1417636</v>
      </c>
      <c r="I48" s="19"/>
    </row>
    <row r="49" spans="1:9" s="3" customFormat="1" ht="60.75" customHeight="1" x14ac:dyDescent="0.25">
      <c r="A49" s="39">
        <v>3132</v>
      </c>
      <c r="B49" s="40"/>
      <c r="C49" s="40"/>
      <c r="D49" s="32"/>
      <c r="E49" s="16" t="s">
        <v>36</v>
      </c>
      <c r="F49" s="14">
        <v>2481135</v>
      </c>
      <c r="G49" s="14"/>
      <c r="H49" s="14">
        <v>2481135</v>
      </c>
      <c r="I49" s="14"/>
    </row>
    <row r="50" spans="1:9" ht="42.75" customHeight="1" x14ac:dyDescent="0.25">
      <c r="A50" s="41"/>
      <c r="B50" s="42"/>
      <c r="C50" s="42"/>
      <c r="E50" s="20" t="s">
        <v>37</v>
      </c>
      <c r="F50" s="19">
        <v>2481135</v>
      </c>
      <c r="G50" s="19"/>
      <c r="H50" s="19">
        <v>2481135</v>
      </c>
      <c r="I50" s="19"/>
    </row>
    <row r="51" spans="1:9" s="3" customFormat="1" ht="30" customHeight="1" x14ac:dyDescent="0.25">
      <c r="A51" s="2"/>
      <c r="B51" s="25"/>
      <c r="C51" s="25"/>
      <c r="D51" s="32"/>
      <c r="E51" s="16" t="s">
        <v>17</v>
      </c>
      <c r="F51" s="14">
        <v>600000</v>
      </c>
      <c r="G51" s="14"/>
      <c r="H51" s="14">
        <v>600000</v>
      </c>
      <c r="I51" s="14"/>
    </row>
    <row r="52" spans="1:9" ht="42" customHeight="1" x14ac:dyDescent="0.25">
      <c r="A52" s="43"/>
      <c r="B52" s="42"/>
      <c r="C52" s="42"/>
      <c r="E52" s="21" t="s">
        <v>46</v>
      </c>
      <c r="F52" s="19">
        <v>600000</v>
      </c>
      <c r="G52" s="19"/>
      <c r="H52" s="19">
        <v>600000</v>
      </c>
      <c r="I52" s="19"/>
    </row>
    <row r="53" spans="1:9" s="3" customFormat="1" ht="51" customHeight="1" x14ac:dyDescent="0.25">
      <c r="A53" s="2"/>
      <c r="B53" s="25"/>
      <c r="C53" s="25"/>
      <c r="D53" s="32"/>
      <c r="E53" s="16" t="s">
        <v>7</v>
      </c>
      <c r="F53" s="14">
        <v>8000000</v>
      </c>
      <c r="G53" s="14"/>
      <c r="H53" s="14">
        <v>8000000</v>
      </c>
      <c r="I53" s="14"/>
    </row>
    <row r="54" spans="1:9" s="3" customFormat="1" ht="39" customHeight="1" x14ac:dyDescent="0.25">
      <c r="A54" s="43"/>
      <c r="B54" s="42"/>
      <c r="C54" s="42"/>
      <c r="D54" s="32"/>
      <c r="E54" s="20" t="s">
        <v>24</v>
      </c>
      <c r="F54" s="19">
        <v>8000000</v>
      </c>
      <c r="G54" s="19"/>
      <c r="H54" s="19">
        <v>8000000</v>
      </c>
      <c r="I54" s="19"/>
    </row>
    <row r="55" spans="1:9" s="3" customFormat="1" ht="15.75" x14ac:dyDescent="0.25">
      <c r="A55" s="2"/>
      <c r="B55" s="25"/>
      <c r="C55" s="25"/>
      <c r="D55" s="32"/>
      <c r="E55" s="17" t="s">
        <v>0</v>
      </c>
      <c r="F55" s="18">
        <f>F5+F6+F9+F29+F34+F36+F38+F40+F42+F45+F49+F51+F53</f>
        <v>293298333</v>
      </c>
      <c r="G55" s="18">
        <f t="shared" ref="G55:I55" si="0">G5+G6+G9+G29+G34+G36+G38+G40+G42+G45+G49+G51+G53</f>
        <v>16452800</v>
      </c>
      <c r="H55" s="18">
        <f t="shared" si="0"/>
        <v>20085996</v>
      </c>
      <c r="I55" s="18">
        <f t="shared" si="0"/>
        <v>256759537</v>
      </c>
    </row>
    <row r="57" spans="1:9" x14ac:dyDescent="0.25">
      <c r="F57" s="7"/>
    </row>
    <row r="58" spans="1:9" hidden="1" x14ac:dyDescent="0.25">
      <c r="D58" s="32"/>
      <c r="F58" s="6" t="e">
        <f>F55-#REF!-#REF!-F11-#REF!-#REF!-F21-F22-F35-#REF!-F37-#REF!-#REF!-#REF!-#REF!-#REF!-#REF!-#REF!-#REF!-#REF!-#REF!-#REF!-#REF!-#REF!-#REF!</f>
        <v>#REF!</v>
      </c>
    </row>
    <row r="59" spans="1:9" hidden="1" x14ac:dyDescent="0.25">
      <c r="F59" s="6">
        <f>F55-'[1]08-серп'!$U$3968</f>
        <v>-648504563.63</v>
      </c>
    </row>
    <row r="60" spans="1:9" hidden="1" x14ac:dyDescent="0.25"/>
    <row r="61" spans="1:9" hidden="1" x14ac:dyDescent="0.25">
      <c r="F61" s="7" t="e">
        <f>F6+F9+F29+F34+F36+F38+F42+F45+F49+F51+#REF!+#REF!+F53+#REF!+#REF!+#REF!+#REF!+#REF!+#REF!</f>
        <v>#REF!</v>
      </c>
    </row>
    <row r="62" spans="1:9" hidden="1" x14ac:dyDescent="0.25">
      <c r="F62" s="44" t="e">
        <f>#REF!+#REF!+#REF!</f>
        <v>#REF!</v>
      </c>
    </row>
    <row r="63" spans="1:9" hidden="1" x14ac:dyDescent="0.25"/>
    <row r="64" spans="1:9" hidden="1" x14ac:dyDescent="0.25"/>
    <row r="65" spans="5:6" hidden="1" x14ac:dyDescent="0.25">
      <c r="E65" s="5" t="s">
        <v>23</v>
      </c>
      <c r="F65" s="7" t="e">
        <f>#REF!+#REF!+#REF!+#REF!+#REF!+#REF!+#REF!+#REF!+F25+#REF!+#REF!+#REF!</f>
        <v>#REF!</v>
      </c>
    </row>
    <row r="66" spans="5:6" hidden="1" x14ac:dyDescent="0.25"/>
    <row r="67" spans="5:6" hidden="1" x14ac:dyDescent="0.25"/>
    <row r="68" spans="5:6" hidden="1" x14ac:dyDescent="0.25">
      <c r="F68" s="7" t="e">
        <f>F42+F45+F51+#REF!+#REF!+#REF!+F49+F53+#REF!+#REF!</f>
        <v>#REF!</v>
      </c>
    </row>
    <row r="69" spans="5:6" hidden="1" x14ac:dyDescent="0.25"/>
    <row r="70" spans="5:6" hidden="1" x14ac:dyDescent="0.25"/>
    <row r="71" spans="5:6" x14ac:dyDescent="0.25">
      <c r="F71" s="7"/>
    </row>
    <row r="72" spans="5:6" ht="36.75" hidden="1" x14ac:dyDescent="0.25">
      <c r="E72" s="1" t="s">
        <v>3</v>
      </c>
      <c r="F72" s="4" t="e">
        <f>SUM(#REF!)</f>
        <v>#REF!</v>
      </c>
    </row>
    <row r="73" spans="5:6" hidden="1" x14ac:dyDescent="0.25">
      <c r="E73" s="45" t="s">
        <v>10</v>
      </c>
      <c r="F73" s="4" t="e">
        <f>SUM(#REF!)</f>
        <v>#REF!</v>
      </c>
    </row>
    <row r="74" spans="5:6" hidden="1" x14ac:dyDescent="0.25">
      <c r="E74" s="45" t="s">
        <v>11</v>
      </c>
      <c r="F74" s="4" t="e">
        <f>SUM(#REF!)</f>
        <v>#REF!</v>
      </c>
    </row>
    <row r="75" spans="5:6" hidden="1" x14ac:dyDescent="0.25"/>
    <row r="76" spans="5:6" hidden="1" x14ac:dyDescent="0.25">
      <c r="E76" s="27" t="s">
        <v>25</v>
      </c>
      <c r="F76" s="7" t="e">
        <f>F72+#REF!</f>
        <v>#REF!</v>
      </c>
    </row>
  </sheetData>
  <mergeCells count="4">
    <mergeCell ref="E3:E4"/>
    <mergeCell ref="G3:H3"/>
    <mergeCell ref="E1:I1"/>
    <mergeCell ref="F3:F4"/>
  </mergeCells>
  <pageMargins left="0.78740157480314965" right="0.23622047244094491" top="0.19685039370078741" bottom="0.19685039370078741" header="0.31496062992125984" footer="0.31496062992125984"/>
  <pageSetup paperSize="9" scale="6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Рябуха Світлана Анатоліївна</dc:creator>
  <cp:lastModifiedBy>Рябуха Світлана Анатоліївна</cp:lastModifiedBy>
  <cp:lastPrinted>2026-01-09T14:08:28Z</cp:lastPrinted>
  <dcterms:created xsi:type="dcterms:W3CDTF">2021-03-10T13:24:27Z</dcterms:created>
  <dcterms:modified xsi:type="dcterms:W3CDTF">2026-02-16T12:09:52Z</dcterms:modified>
</cp:coreProperties>
</file>